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sarahboucher/Desktop/"/>
    </mc:Choice>
  </mc:AlternateContent>
  <xr:revisionPtr revIDLastSave="0" documentId="13_ncr:1_{8D8CD22D-2505-4F48-8A82-5961290F3729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ROI Calculator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3" l="1"/>
  <c r="C15" i="3" s="1"/>
  <c r="C24" i="3"/>
  <c r="C23" i="3"/>
  <c r="F17" i="3" s="1"/>
  <c r="F19" i="3" s="1"/>
  <c r="C22" i="3"/>
  <c r="F14" i="3" s="1"/>
  <c r="C10" i="3"/>
  <c r="F12" i="3" s="1"/>
  <c r="F13" i="3" l="1"/>
  <c r="F15" i="3"/>
  <c r="J7" i="3" s="1"/>
  <c r="F1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 Locke</author>
    <author>Sarah Boucher</author>
  </authors>
  <commentList>
    <comment ref="E8" authorId="0" shapeId="0" xr:uid="{2B238E1D-D2C7-B04C-8D17-90251F866826}">
      <text>
        <r>
          <rPr>
            <sz val="10"/>
            <color rgb="FF000000"/>
            <rFont val="Tahoma"/>
            <family val="2"/>
          </rPr>
          <t>Enter the number of IdPs that are currently in your environment. Examples are: SiteMinder, OAM, ADFS, AzureAD etc.</t>
        </r>
      </text>
    </comment>
    <comment ref="B9" authorId="0" shapeId="0" xr:uid="{DCB002EB-B7D7-D849-AA15-8C289B3AD84F}">
      <text>
        <r>
          <rPr>
            <sz val="10"/>
            <color rgb="FF000000"/>
            <rFont val="Tahoma"/>
            <family val="2"/>
          </rPr>
          <t xml:space="preserve">Salaries or portions of salaries dedicated to support of your IAM envrionment, costs of running your IAM environment (i.e. hardware, infrastructure, and footprint allocation).
</t>
        </r>
      </text>
    </comment>
    <comment ref="B13" authorId="0" shapeId="0" xr:uid="{D8D96919-C67D-5F49-BD34-4C1874965291}">
      <text>
        <r>
          <rPr>
            <sz val="10"/>
            <color rgb="FF000000"/>
            <rFont val="Arial"/>
            <family val="2"/>
          </rPr>
          <t xml:space="preserve">Enter the average cost/app. 
</t>
        </r>
        <r>
          <rPr>
            <sz val="10"/>
            <color rgb="FF000000"/>
            <rFont val="Arial"/>
            <family val="2"/>
          </rPr>
          <t xml:space="preserve">Examples are:
</t>
        </r>
        <r>
          <rPr>
            <sz val="10"/>
            <color rgb="FF000000"/>
            <rFont val="Arial"/>
            <family val="2"/>
          </rPr>
          <t xml:space="preserve">- Easy (4-5 weeks):  $50,000
</t>
        </r>
        <r>
          <rPr>
            <sz val="10"/>
            <color rgb="FF000000"/>
            <rFont val="Arial"/>
            <family val="2"/>
          </rPr>
          <t xml:space="preserve">- Medium (6-8  weeks): $150,000
</t>
        </r>
        <r>
          <rPr>
            <sz val="10"/>
            <color rgb="FF000000"/>
            <rFont val="Arial"/>
            <family val="2"/>
          </rPr>
          <t>- Complex (12-14 weeks): $250,000</t>
        </r>
      </text>
    </comment>
    <comment ref="B14" authorId="1" shapeId="0" xr:uid="{DB81B494-3926-D747-89A2-196700B996D6}">
      <text>
        <r>
          <rPr>
            <sz val="10"/>
            <color rgb="FF000000"/>
            <rFont val="Arial"/>
            <family val="2"/>
          </rPr>
          <t>Based on one resource at a rate of $250/hr for 40hr/week.</t>
        </r>
      </text>
    </comment>
    <comment ref="B18" authorId="0" shapeId="0" xr:uid="{7332F3DC-5FA5-C44A-9ACF-3160D6E05D5B}">
      <text>
        <r>
          <rPr>
            <sz val="10"/>
            <color rgb="FF000000"/>
            <rFont val="Arial"/>
            <family val="2"/>
          </rPr>
          <t xml:space="preserve">Enter the average time to rewrite an application within your environment. </t>
        </r>
        <r>
          <rPr>
            <sz val="10.5"/>
            <color rgb="FF000000"/>
            <rFont val="Arial"/>
            <family val="2"/>
          </rPr>
          <t>Examples are:</t>
        </r>
        <r>
          <rPr>
            <sz val="5"/>
            <color rgb="FF000000"/>
            <rFont val="Arial"/>
            <family val="2"/>
          </rPr>
          <t xml:space="preserve">
</t>
        </r>
        <r>
          <rPr>
            <sz val="10.5"/>
            <color rgb="FF000000"/>
            <rFont val="Arial"/>
            <family val="2"/>
          </rPr>
          <t xml:space="preserve">- Easy: 4-5 weeks
</t>
        </r>
        <r>
          <rPr>
            <sz val="10.5"/>
            <color rgb="FF000000"/>
            <rFont val="Arial"/>
            <family val="2"/>
          </rPr>
          <t xml:space="preserve">- Medium: 6-8 weeks
</t>
        </r>
        <r>
          <rPr>
            <sz val="10.5"/>
            <color rgb="FF000000"/>
            <rFont val="Arial"/>
            <family val="2"/>
          </rPr>
          <t>- Complex: 12-14 weeks</t>
        </r>
        <r>
          <rPr>
            <sz val="5"/>
            <color rgb="FF000000"/>
            <rFont val="Arial"/>
            <family val="2"/>
          </rPr>
          <t xml:space="preserve">
</t>
        </r>
        <r>
          <rPr>
            <sz val="5"/>
            <color rgb="FF000000"/>
            <rFont val="Arial"/>
            <family val="2"/>
          </rPr>
          <t xml:space="preserve">
</t>
        </r>
        <r>
          <rPr>
            <sz val="5"/>
            <color rgb="FF000000"/>
            <rFont val="Arial"/>
            <family val="2"/>
          </rPr>
          <t>Like</t>
        </r>
      </text>
    </comment>
    <comment ref="B19" authorId="0" shapeId="0" xr:uid="{37D96A3B-FE3F-FD47-8904-288D61DD8202}">
      <text>
        <r>
          <rPr>
            <sz val="10"/>
            <color rgb="FF000000"/>
            <rFont val="Tahoma"/>
            <family val="2"/>
          </rPr>
          <t>Example used is 13 weeks, which is one quarter.</t>
        </r>
      </text>
    </comment>
  </commentList>
</comments>
</file>

<file path=xl/sharedStrings.xml><?xml version="1.0" encoding="utf-8"?>
<sst xmlns="http://schemas.openxmlformats.org/spreadsheetml/2006/main" count="39" uniqueCount="38">
  <si>
    <t>Assumptions</t>
  </si>
  <si>
    <t>Model</t>
  </si>
  <si>
    <t xml:space="preserve">ROI </t>
  </si>
  <si>
    <t>Identity Costs</t>
  </si>
  <si>
    <t>Cost of IAM software maintenance annually</t>
  </si>
  <si>
    <t>Immediate</t>
  </si>
  <si>
    <t>Hard Savings</t>
  </si>
  <si>
    <t>Total</t>
  </si>
  <si>
    <t>App Rewriting and Analysis Costs</t>
  </si>
  <si>
    <t>Time Costs</t>
  </si>
  <si>
    <t>Weeks to analyze an identity infrastructure and apps</t>
  </si>
  <si>
    <t>Extended Costs</t>
  </si>
  <si>
    <t xml:space="preserve">    Weeks to refactor / rewrite apps</t>
  </si>
  <si>
    <t xml:space="preserve">    Weeks to analyze infrastructure</t>
  </si>
  <si>
    <t>READ ME FIRST</t>
  </si>
  <si>
    <t>Return On Investment</t>
  </si>
  <si>
    <t>2- Provide your estimated time spent in weeks in cells C18:C19</t>
  </si>
  <si>
    <t>3- Enter the number of apps your organization utilizes in cell F7</t>
  </si>
  <si>
    <t>1- Provide your estimated identity and app expenses by replacing data in cells C8:C9 and C13</t>
  </si>
  <si>
    <t>LEARN MORE - CONTACT US NOW &gt;&gt;</t>
  </si>
  <si>
    <t>4- Enter the number of IDP's your organizaiton utilzes in cell F8</t>
  </si>
  <si>
    <t>ROI Calculator - Cloud</t>
  </si>
  <si>
    <t>Weeks to rewrite an app to work with a new identity system</t>
  </si>
  <si>
    <t>Cost to analyze an identity infrastructure and associated apps</t>
  </si>
  <si>
    <t>Cost to rewrite an app to work with a new identity system</t>
  </si>
  <si>
    <t>Number of IdPs</t>
  </si>
  <si>
    <t>No app rewrites</t>
  </si>
  <si>
    <t>No manual analysis</t>
  </si>
  <si>
    <t>Total savings</t>
  </si>
  <si>
    <t>Retiring legacy IdP</t>
  </si>
  <si>
    <t>Number of apps</t>
  </si>
  <si>
    <t>Time saved in weeks</t>
  </si>
  <si>
    <t>Time saved in months</t>
  </si>
  <si>
    <t>Time saved in year</t>
  </si>
  <si>
    <t>Payback period</t>
  </si>
  <si>
    <t>Cost of supporting IAM Infrastructure (compute etc.) annually</t>
  </si>
  <si>
    <t>5- See your Total savings in cell F15, Time saved in cell F17, and estimated ROI in cell J7</t>
  </si>
  <si>
    <t xml:space="preserve">    Refactor / Rewrite apps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</si>
</sst>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\-d"/>
  </numFmts>
  <fonts count="21">
    <font>
      <sz val="10"/>
      <color rgb="FF000000"/>
      <name val="Arial"/>
    </font>
    <font>
      <sz val="10"/>
      <color theme="1"/>
      <name val="Roboto"/>
    </font>
    <font>
      <b/>
      <sz val="12"/>
      <color theme="1"/>
      <name val="Roboto"/>
    </font>
    <font>
      <sz val="12"/>
      <color theme="1"/>
      <name val="Roboto"/>
    </font>
    <font>
      <b/>
      <sz val="10"/>
      <color rgb="FFFFFFFF"/>
      <name val="Roboto"/>
    </font>
    <font>
      <b/>
      <sz val="10"/>
      <color theme="1"/>
      <name val="Roboto"/>
    </font>
    <font>
      <sz val="10"/>
      <color rgb="FF272A41"/>
      <name val="Roboto"/>
    </font>
    <font>
      <b/>
      <sz val="10"/>
      <color rgb="FF272A41"/>
      <name val="Roboto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Roboto"/>
    </font>
    <font>
      <sz val="10"/>
      <color rgb="FF000000"/>
      <name val="Arial"/>
      <family val="2"/>
    </font>
    <font>
      <sz val="11"/>
      <color theme="0"/>
      <name val="Roboto"/>
    </font>
    <font>
      <b/>
      <sz val="10"/>
      <color theme="5" tint="-0.249977111117893"/>
      <name val="Roboto"/>
    </font>
    <font>
      <b/>
      <sz val="10"/>
      <color rgb="FF000000"/>
      <name val="Arial"/>
      <family val="2"/>
    </font>
    <font>
      <b/>
      <u/>
      <sz val="12"/>
      <color theme="5" tint="-0.249977111117893"/>
      <name val="Roboto"/>
    </font>
    <font>
      <sz val="10"/>
      <color rgb="FF000000"/>
      <name val="Tahoma"/>
      <family val="2"/>
    </font>
    <font>
      <sz val="5"/>
      <color rgb="FF000000"/>
      <name val="Arial"/>
      <family val="2"/>
    </font>
    <font>
      <sz val="10.5"/>
      <color rgb="FF000000"/>
      <name val="Arial"/>
      <family val="2"/>
    </font>
    <font>
      <u/>
      <sz val="10"/>
      <color theme="10"/>
      <name val="Arial"/>
      <family val="2"/>
    </font>
    <font>
      <b/>
      <u/>
      <sz val="10"/>
      <color theme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5944B0"/>
        <bgColor rgb="FF5944B0"/>
      </patternFill>
    </fill>
    <fill>
      <patternFill patternType="solid">
        <fgColor theme="6" tint="-0.249977111117893"/>
        <bgColor rgb="FFFFFF00"/>
      </patternFill>
    </fill>
    <fill>
      <patternFill patternType="solid">
        <fgColor rgb="FFFFFA78"/>
        <bgColor rgb="FFFFFF00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A7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 tint="-0.24994659260841701"/>
      </left>
      <right/>
      <top/>
      <bottom/>
      <diagonal/>
    </border>
    <border>
      <left/>
      <right style="medium">
        <color theme="1" tint="-0.24994659260841701"/>
      </right>
      <top/>
      <bottom/>
      <diagonal/>
    </border>
    <border>
      <left style="medium">
        <color theme="1" tint="-0.24994659260841701"/>
      </left>
      <right/>
      <top/>
      <bottom style="medium">
        <color theme="1" tint="-0.24994659260841701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medium">
        <color theme="1" tint="-0.24994659260841701"/>
      </left>
      <right/>
      <top style="medium">
        <color theme="1" tint="-0.24994659260841701"/>
      </top>
      <bottom style="medium">
        <color theme="1" tint="-0.24994659260841701"/>
      </bottom>
      <diagonal/>
    </border>
    <border>
      <left/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/>
      <top style="medium">
        <color theme="1" tint="-0.24994659260841701"/>
      </top>
      <bottom/>
      <diagonal/>
    </border>
    <border>
      <left/>
      <right style="medium">
        <color theme="1" tint="-0.24994659260841701"/>
      </right>
      <top style="medium">
        <color theme="1" tint="-0.24994659260841701"/>
      </top>
      <bottom/>
      <diagonal/>
    </border>
    <border>
      <left/>
      <right/>
      <top style="medium">
        <color theme="1" tint="-0.24994659260841701"/>
      </top>
      <bottom/>
      <diagonal/>
    </border>
    <border>
      <left style="medium">
        <color theme="1" tint="-0.24994659260841701"/>
      </left>
      <right/>
      <top style="thin">
        <color theme="1" tint="-0.499984740745262"/>
      </top>
      <bottom style="medium">
        <color theme="1" tint="-0.24994659260841701"/>
      </bottom>
      <diagonal/>
    </border>
    <border>
      <left/>
      <right style="medium">
        <color theme="1" tint="-0.24994659260841701"/>
      </right>
      <top style="thin">
        <color theme="1" tint="-0.499984740745262"/>
      </top>
      <bottom style="medium">
        <color theme="1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theme="1" tint="-0.24994659260841701"/>
      </bottom>
      <diagonal/>
    </border>
    <border>
      <left/>
      <right/>
      <top style="medium">
        <color indexed="64"/>
      </top>
      <bottom style="medium">
        <color theme="1" tint="-0.24994659260841701"/>
      </bottom>
      <diagonal/>
    </border>
    <border>
      <left/>
      <right style="medium">
        <color indexed="64"/>
      </right>
      <top style="medium">
        <color indexed="64"/>
      </top>
      <bottom style="medium">
        <color theme="1" tint="-0.24994659260841701"/>
      </bottom>
      <diagonal/>
    </border>
    <border>
      <left style="medium">
        <color indexed="64"/>
      </left>
      <right/>
      <top style="medium">
        <color theme="1" tint="-0.24994659260841701"/>
      </top>
      <bottom/>
      <diagonal/>
    </border>
    <border>
      <left/>
      <right style="medium">
        <color indexed="64"/>
      </right>
      <top style="medium">
        <color theme="1" tint="-0.2499465926084170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theme="1" tint="-0.24994659260841701"/>
      </left>
      <right/>
      <top style="thin">
        <color indexed="64"/>
      </top>
      <bottom style="medium">
        <color theme="1" tint="-0.24994659260841701"/>
      </bottom>
      <diagonal/>
    </border>
    <border>
      <left/>
      <right style="medium">
        <color theme="1" tint="-0.24994659260841701"/>
      </right>
      <top style="thin">
        <color indexed="64"/>
      </top>
      <bottom style="medium">
        <color theme="1" tint="-0.2499465926084170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80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5" fillId="0" borderId="0" xfId="0" applyFont="1" applyAlignment="1"/>
    <xf numFmtId="0" fontId="1" fillId="0" borderId="0" xfId="0" applyFont="1"/>
    <xf numFmtId="0" fontId="1" fillId="0" borderId="0" xfId="0" applyFont="1" applyAlignment="1"/>
    <xf numFmtId="9" fontId="1" fillId="0" borderId="0" xfId="0" applyNumberFormat="1" applyFont="1"/>
    <xf numFmtId="165" fontId="1" fillId="0" borderId="0" xfId="0" applyNumberFormat="1" applyFont="1" applyAlignment="1"/>
    <xf numFmtId="4" fontId="1" fillId="0" borderId="0" xfId="0" applyNumberFormat="1" applyFont="1" applyAlignment="1"/>
    <xf numFmtId="10" fontId="1" fillId="0" borderId="0" xfId="0" applyNumberFormat="1" applyFont="1"/>
    <xf numFmtId="4" fontId="1" fillId="0" borderId="0" xfId="0" applyNumberFormat="1" applyFont="1"/>
    <xf numFmtId="0" fontId="11" fillId="6" borderId="0" xfId="0" applyFont="1" applyFill="1" applyBorder="1" applyAlignment="1"/>
    <xf numFmtId="0" fontId="1" fillId="6" borderId="0" xfId="0" applyFont="1" applyFill="1" applyBorder="1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6" fillId="0" borderId="13" xfId="0" applyFont="1" applyBorder="1" applyAlignment="1"/>
    <xf numFmtId="164" fontId="1" fillId="0" borderId="14" xfId="0" applyNumberFormat="1" applyFont="1" applyBorder="1"/>
    <xf numFmtId="0" fontId="6" fillId="0" borderId="7" xfId="0" applyFont="1" applyBorder="1" applyAlignment="1"/>
    <xf numFmtId="164" fontId="1" fillId="0" borderId="8" xfId="0" applyNumberFormat="1" applyFont="1" applyBorder="1"/>
    <xf numFmtId="0" fontId="1" fillId="6" borderId="15" xfId="0" applyFont="1" applyFill="1" applyBorder="1"/>
    <xf numFmtId="0" fontId="5" fillId="0" borderId="16" xfId="0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horizontal="right"/>
    </xf>
    <xf numFmtId="0" fontId="5" fillId="0" borderId="16" xfId="0" applyFont="1" applyBorder="1" applyAlignment="1"/>
    <xf numFmtId="164" fontId="13" fillId="0" borderId="17" xfId="0" applyNumberFormat="1" applyFont="1" applyBorder="1"/>
    <xf numFmtId="0" fontId="7" fillId="0" borderId="13" xfId="0" applyFont="1" applyBorder="1" applyAlignment="1"/>
    <xf numFmtId="1" fontId="1" fillId="0" borderId="17" xfId="0" applyNumberFormat="1" applyFont="1" applyBorder="1" applyAlignment="1">
      <alignment horizontal="right"/>
    </xf>
    <xf numFmtId="0" fontId="14" fillId="0" borderId="0" xfId="0" applyFont="1" applyAlignment="1"/>
    <xf numFmtId="0" fontId="15" fillId="0" borderId="0" xfId="0" applyFont="1" applyAlignment="1"/>
    <xf numFmtId="164" fontId="0" fillId="0" borderId="0" xfId="0" applyNumberFormat="1" applyFont="1" applyAlignment="1"/>
    <xf numFmtId="0" fontId="1" fillId="0" borderId="1" xfId="0" applyFont="1" applyBorder="1" applyAlignment="1"/>
    <xf numFmtId="0" fontId="1" fillId="0" borderId="3" xfId="0" applyFont="1" applyBorder="1" applyAlignment="1"/>
    <xf numFmtId="1" fontId="1" fillId="0" borderId="4" xfId="0" applyNumberFormat="1" applyFont="1" applyBorder="1"/>
    <xf numFmtId="0" fontId="1" fillId="0" borderId="5" xfId="0" applyFont="1" applyBorder="1" applyAlignment="1"/>
    <xf numFmtId="0" fontId="1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/>
    <xf numFmtId="164" fontId="1" fillId="0" borderId="0" xfId="0" applyNumberFormat="1" applyFont="1" applyBorder="1"/>
    <xf numFmtId="0" fontId="7" fillId="0" borderId="0" xfId="0" applyFont="1" applyBorder="1" applyAlignment="1"/>
    <xf numFmtId="164" fontId="13" fillId="0" borderId="0" xfId="0" applyNumberFormat="1" applyFont="1" applyBorder="1"/>
    <xf numFmtId="9" fontId="13" fillId="0" borderId="0" xfId="0" applyNumberFormat="1" applyFont="1" applyBorder="1"/>
    <xf numFmtId="9" fontId="13" fillId="0" borderId="14" xfId="0" applyNumberFormat="1" applyFont="1" applyBorder="1" applyProtection="1">
      <protection hidden="1"/>
    </xf>
    <xf numFmtId="164" fontId="6" fillId="4" borderId="8" xfId="0" applyNumberFormat="1" applyFont="1" applyFill="1" applyBorder="1" applyAlignment="1" applyProtection="1">
      <alignment vertical="center"/>
      <protection locked="0"/>
    </xf>
    <xf numFmtId="0" fontId="6" fillId="4" borderId="8" xfId="0" applyFont="1" applyFill="1" applyBorder="1" applyAlignment="1" applyProtection="1">
      <alignment vertical="center"/>
      <protection locked="0"/>
    </xf>
    <xf numFmtId="0" fontId="6" fillId="4" borderId="10" xfId="0" applyFont="1" applyFill="1" applyBorder="1" applyAlignment="1" applyProtection="1">
      <alignment vertical="center"/>
      <protection locked="0"/>
    </xf>
    <xf numFmtId="1" fontId="9" fillId="0" borderId="6" xfId="0" applyNumberFormat="1" applyFont="1" applyBorder="1" applyAlignment="1">
      <alignment horizontal="left" indent="6"/>
    </xf>
    <xf numFmtId="0" fontId="13" fillId="0" borderId="2" xfId="0" applyFont="1" applyBorder="1"/>
    <xf numFmtId="164" fontId="6" fillId="0" borderId="8" xfId="0" applyNumberFormat="1" applyFont="1" applyFill="1" applyBorder="1" applyAlignment="1" applyProtection="1">
      <alignment vertical="center"/>
    </xf>
    <xf numFmtId="0" fontId="5" fillId="0" borderId="13" xfId="0" applyFont="1" applyBorder="1" applyAlignment="1"/>
    <xf numFmtId="0" fontId="6" fillId="4" borderId="14" xfId="0" applyFont="1" applyFill="1" applyBorder="1" applyAlignment="1" applyProtection="1">
      <protection locked="0"/>
    </xf>
    <xf numFmtId="0" fontId="1" fillId="5" borderId="18" xfId="0" applyFont="1" applyFill="1" applyBorder="1"/>
    <xf numFmtId="0" fontId="0" fillId="5" borderId="20" xfId="0" applyFont="1" applyFill="1" applyBorder="1" applyAlignment="1"/>
    <xf numFmtId="0" fontId="1" fillId="6" borderId="21" xfId="0" applyFont="1" applyFill="1" applyBorder="1"/>
    <xf numFmtId="0" fontId="1" fillId="6" borderId="22" xfId="0" applyFont="1" applyFill="1" applyBorder="1"/>
    <xf numFmtId="0" fontId="1" fillId="6" borderId="3" xfId="0" applyFont="1" applyFill="1" applyBorder="1"/>
    <xf numFmtId="0" fontId="1" fillId="6" borderId="4" xfId="0" applyFont="1" applyFill="1" applyBorder="1"/>
    <xf numFmtId="0" fontId="0" fillId="6" borderId="4" xfId="0" applyFont="1" applyFill="1" applyBorder="1" applyAlignment="1"/>
    <xf numFmtId="0" fontId="1" fillId="6" borderId="5" xfId="0" applyFont="1" applyFill="1" applyBorder="1"/>
    <xf numFmtId="0" fontId="0" fillId="6" borderId="6" xfId="0" applyFont="1" applyFill="1" applyBorder="1" applyAlignment="1"/>
    <xf numFmtId="0" fontId="11" fillId="6" borderId="23" xfId="0" applyFont="1" applyFill="1" applyBorder="1" applyAlignment="1">
      <alignment vertical="top" wrapText="1"/>
    </xf>
    <xf numFmtId="0" fontId="5" fillId="0" borderId="24" xfId="0" applyFont="1" applyBorder="1"/>
    <xf numFmtId="0" fontId="1" fillId="6" borderId="25" xfId="0" applyFont="1" applyFill="1" applyBorder="1" applyProtection="1">
      <protection locked="0"/>
    </xf>
    <xf numFmtId="0" fontId="5" fillId="7" borderId="11" xfId="0" applyFont="1" applyFill="1" applyBorder="1" applyAlignment="1">
      <alignment horizontal="left" vertical="center" indent="1"/>
    </xf>
    <xf numFmtId="0" fontId="5" fillId="7" borderId="12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horizontal="left" vertical="center" indent="1"/>
    </xf>
    <xf numFmtId="0" fontId="4" fillId="2" borderId="12" xfId="0" applyFont="1" applyFill="1" applyBorder="1" applyAlignment="1">
      <alignment horizontal="left" vertical="center" indent="1"/>
    </xf>
    <xf numFmtId="0" fontId="12" fillId="3" borderId="19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 wrapText="1"/>
    </xf>
    <xf numFmtId="10" fontId="20" fillId="8" borderId="0" xfId="1" applyNumberFormat="1" applyFont="1" applyFill="1" applyAlignment="1" applyProtection="1">
      <alignment horizontal="center"/>
      <protection locked="0"/>
    </xf>
    <xf numFmtId="0" fontId="8" fillId="6" borderId="0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A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272A41"/>
      </a:dk1>
      <a:lt1>
        <a:srgbClr val="FFFFFF"/>
      </a:lt1>
      <a:dk2>
        <a:srgbClr val="272A41"/>
      </a:dk2>
      <a:lt2>
        <a:srgbClr val="FFFFFF"/>
      </a:lt2>
      <a:accent1>
        <a:srgbClr val="9495A1"/>
      </a:accent1>
      <a:accent2>
        <a:srgbClr val="C791FF"/>
      </a:accent2>
      <a:accent3>
        <a:srgbClr val="FFBD75"/>
      </a:accent3>
      <a:accent4>
        <a:srgbClr val="00CFC7"/>
      </a:accent4>
      <a:accent5>
        <a:srgbClr val="7ED0FF"/>
      </a:accent5>
      <a:accent6>
        <a:srgbClr val="5944B0"/>
      </a:accent6>
      <a:hlink>
        <a:srgbClr val="1155CC"/>
      </a:hlink>
      <a:folHlink>
        <a:srgbClr val="1155CC"/>
      </a:folHlink>
    </a:clrScheme>
    <a:fontScheme name="Sheets">
      <a:majorFont>
        <a:latin typeface="Roboto"/>
        <a:ea typeface="Roboto"/>
        <a:cs typeface="Roboto"/>
      </a:majorFont>
      <a:minorFont>
        <a:latin typeface="Roboto"/>
        <a:ea typeface="Roboto"/>
        <a:cs typeface="Robot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www.strata.io/company/contact/?utm_medium=roi&amp;utm_source=strata_mkt&amp;utm_campaign=identity_orch&amp;&amp;utm_content=conta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76AF5-05A0-B34E-8973-E88B8E42768E}">
  <sheetPr>
    <outlinePr summaryBelow="0" summaryRight="0"/>
    <pageSetUpPr fitToPage="1"/>
  </sheetPr>
  <dimension ref="B1:K32"/>
  <sheetViews>
    <sheetView showGridLines="0" tabSelected="1" zoomScale="140" zoomScaleNormal="140" workbookViewId="0">
      <selection activeCell="C18" sqref="C18"/>
    </sheetView>
  </sheetViews>
  <sheetFormatPr baseColWidth="10" defaultColWidth="14.5" defaultRowHeight="15.75" customHeight="1"/>
  <cols>
    <col min="1" max="1" width="4.5" customWidth="1"/>
    <col min="2" max="2" width="50.83203125" customWidth="1"/>
    <col min="3" max="3" width="10.33203125" customWidth="1"/>
    <col min="4" max="4" width="3.5" customWidth="1"/>
    <col min="5" max="5" width="28" customWidth="1"/>
    <col min="6" max="6" width="11" customWidth="1"/>
    <col min="7" max="7" width="5.83203125" customWidth="1"/>
    <col min="8" max="8" width="1.6640625" customWidth="1"/>
    <col min="9" max="9" width="24.33203125" customWidth="1"/>
    <col min="10" max="10" width="23.6640625" customWidth="1"/>
    <col min="11" max="11" width="1.83203125" customWidth="1"/>
  </cols>
  <sheetData>
    <row r="1" spans="2:11" ht="4" customHeight="1"/>
    <row r="2" spans="2:11" ht="15.75" customHeight="1">
      <c r="B2" s="34" t="s">
        <v>21</v>
      </c>
      <c r="C2" s="33"/>
    </row>
    <row r="4" spans="2:11" ht="13"/>
    <row r="5" spans="2:11" ht="16">
      <c r="B5" s="1" t="s">
        <v>0</v>
      </c>
      <c r="C5" s="2"/>
      <c r="D5" s="1"/>
      <c r="E5" s="1" t="s">
        <v>1</v>
      </c>
      <c r="F5" s="2"/>
      <c r="G5" s="2"/>
      <c r="H5" s="2"/>
      <c r="I5" s="1" t="s">
        <v>2</v>
      </c>
    </row>
    <row r="6" spans="2:11" ht="5.25" customHeight="1" thickBot="1"/>
    <row r="7" spans="2:11" ht="14" thickBot="1">
      <c r="B7" s="74" t="s">
        <v>3</v>
      </c>
      <c r="C7" s="75"/>
      <c r="D7" s="3"/>
      <c r="E7" s="57" t="s">
        <v>30</v>
      </c>
      <c r="F7" s="58">
        <v>65</v>
      </c>
      <c r="G7" s="4"/>
      <c r="H7" s="4"/>
      <c r="I7" s="31" t="s">
        <v>15</v>
      </c>
      <c r="J7" s="50">
        <f>(F15-(((F7*100)*12)+(F8*750)*12))/(((F7*100)*12)+(F8*750)*12)</f>
        <v>30.118421052631579</v>
      </c>
    </row>
    <row r="8" spans="2:11" ht="14" thickBot="1">
      <c r="B8" s="16" t="s">
        <v>4</v>
      </c>
      <c r="C8" s="51">
        <v>50000</v>
      </c>
      <c r="D8" s="4"/>
      <c r="E8" s="69" t="s">
        <v>25</v>
      </c>
      <c r="F8" s="70">
        <v>4</v>
      </c>
      <c r="G8" s="4"/>
      <c r="H8" s="4"/>
      <c r="I8" s="29" t="s">
        <v>34</v>
      </c>
      <c r="J8" s="32" t="s">
        <v>5</v>
      </c>
    </row>
    <row r="9" spans="2:11" ht="14" thickBot="1">
      <c r="B9" s="16" t="s">
        <v>35</v>
      </c>
      <c r="C9" s="51">
        <v>150000</v>
      </c>
      <c r="D9" s="4"/>
      <c r="G9" s="4"/>
      <c r="H9" s="4"/>
      <c r="I9" s="5"/>
      <c r="J9" s="6"/>
    </row>
    <row r="10" spans="2:11" ht="15" customHeight="1" thickBot="1">
      <c r="B10" s="26" t="s">
        <v>7</v>
      </c>
      <c r="C10" s="27">
        <f>SUM(C8:C9)</f>
        <v>200000</v>
      </c>
      <c r="D10" s="4"/>
      <c r="G10" s="4"/>
      <c r="H10" s="59"/>
      <c r="I10" s="76" t="s">
        <v>14</v>
      </c>
      <c r="J10" s="76"/>
      <c r="K10" s="60"/>
    </row>
    <row r="11" spans="2:11" ht="15" customHeight="1" thickBot="1">
      <c r="B11" s="13"/>
      <c r="C11" s="14"/>
      <c r="D11" s="4"/>
      <c r="E11" s="1" t="s">
        <v>6</v>
      </c>
      <c r="F11" s="4"/>
      <c r="G11" s="4"/>
      <c r="H11" s="61"/>
      <c r="I11" s="25"/>
      <c r="J11" s="25"/>
      <c r="K11" s="62"/>
    </row>
    <row r="12" spans="2:11" ht="14" customHeight="1" thickBot="1">
      <c r="B12" s="74" t="s">
        <v>8</v>
      </c>
      <c r="C12" s="75"/>
      <c r="D12" s="4"/>
      <c r="E12" s="21" t="s">
        <v>29</v>
      </c>
      <c r="F12" s="22">
        <f>C10</f>
        <v>200000</v>
      </c>
      <c r="G12" s="4"/>
      <c r="H12" s="63"/>
      <c r="I12" s="77" t="s">
        <v>18</v>
      </c>
      <c r="J12" s="77"/>
      <c r="K12" s="64"/>
    </row>
    <row r="13" spans="2:11" ht="13">
      <c r="B13" s="16" t="s">
        <v>24</v>
      </c>
      <c r="C13" s="51">
        <v>50000</v>
      </c>
      <c r="D13" s="4"/>
      <c r="E13" s="23" t="s">
        <v>27</v>
      </c>
      <c r="F13" s="24">
        <f>C14</f>
        <v>97500</v>
      </c>
      <c r="G13" s="4"/>
      <c r="H13" s="63"/>
      <c r="I13" s="77"/>
      <c r="J13" s="77"/>
      <c r="K13" s="64"/>
    </row>
    <row r="14" spans="2:11" ht="13" customHeight="1">
      <c r="B14" s="16" t="s">
        <v>23</v>
      </c>
      <c r="C14" s="56">
        <f>(250*40)*C19*0.75</f>
        <v>97500</v>
      </c>
      <c r="D14" s="4"/>
      <c r="E14" s="23" t="s">
        <v>26</v>
      </c>
      <c r="F14" s="28">
        <f>C22</f>
        <v>3250000</v>
      </c>
      <c r="G14" s="4"/>
      <c r="H14" s="63"/>
      <c r="I14" s="11" t="s">
        <v>16</v>
      </c>
      <c r="J14" s="12"/>
      <c r="K14" s="65"/>
    </row>
    <row r="15" spans="2:11" ht="15" customHeight="1" thickBot="1">
      <c r="B15" s="26" t="s">
        <v>7</v>
      </c>
      <c r="C15" s="27">
        <f>C14+C13</f>
        <v>147500</v>
      </c>
      <c r="D15" s="4"/>
      <c r="E15" s="29" t="s">
        <v>28</v>
      </c>
      <c r="F15" s="30">
        <f>SUM(F12:F14)</f>
        <v>3547500</v>
      </c>
      <c r="G15" s="4"/>
      <c r="H15" s="63"/>
      <c r="I15" s="11" t="s">
        <v>17</v>
      </c>
      <c r="J15" s="12"/>
      <c r="K15" s="65"/>
    </row>
    <row r="16" spans="2:11" ht="14" customHeight="1" thickBot="1">
      <c r="B16" s="15"/>
      <c r="C16" s="15"/>
      <c r="D16" s="4"/>
      <c r="E16" s="4"/>
      <c r="F16" s="4"/>
      <c r="G16" s="4"/>
      <c r="H16" s="63"/>
      <c r="I16" s="79" t="s">
        <v>20</v>
      </c>
      <c r="J16" s="79"/>
      <c r="K16" s="65"/>
    </row>
    <row r="17" spans="2:11" ht="14" thickBot="1">
      <c r="B17" s="74" t="s">
        <v>9</v>
      </c>
      <c r="C17" s="75"/>
      <c r="D17" s="4"/>
      <c r="E17" s="36" t="s">
        <v>31</v>
      </c>
      <c r="F17" s="55">
        <f>C23+C24</f>
        <v>403</v>
      </c>
      <c r="G17" s="4"/>
      <c r="H17" s="63"/>
      <c r="I17" s="79" t="s">
        <v>36</v>
      </c>
      <c r="J17" s="79"/>
      <c r="K17" s="65"/>
    </row>
    <row r="18" spans="2:11" ht="13" customHeight="1">
      <c r="B18" s="16" t="s">
        <v>22</v>
      </c>
      <c r="C18" s="52">
        <v>6</v>
      </c>
      <c r="D18" s="4"/>
      <c r="E18" s="37" t="s">
        <v>32</v>
      </c>
      <c r="F18" s="38">
        <f>F17/4.34524</f>
        <v>92.745164824037332</v>
      </c>
      <c r="G18" s="4"/>
      <c r="H18" s="63"/>
      <c r="I18" s="79"/>
      <c r="J18" s="79"/>
      <c r="K18" s="65"/>
    </row>
    <row r="19" spans="2:11" ht="14" thickBot="1">
      <c r="B19" s="17" t="s">
        <v>10</v>
      </c>
      <c r="C19" s="53">
        <v>13</v>
      </c>
      <c r="D19" s="4"/>
      <c r="E19" s="39" t="s">
        <v>33</v>
      </c>
      <c r="F19" s="54">
        <f>F17/52.1429</f>
        <v>7.7287607708815589</v>
      </c>
      <c r="G19" s="4"/>
      <c r="H19" s="66"/>
      <c r="I19" s="68"/>
      <c r="J19" s="68"/>
      <c r="K19" s="67"/>
    </row>
    <row r="20" spans="2:11" ht="14" thickBot="1">
      <c r="B20" s="15"/>
      <c r="C20" s="15"/>
      <c r="D20" s="4"/>
      <c r="E20" s="45"/>
      <c r="F20" s="46"/>
      <c r="G20" s="4"/>
      <c r="H20" s="4"/>
      <c r="I20" s="8"/>
      <c r="J20" s="7"/>
    </row>
    <row r="21" spans="2:11" ht="14" thickBot="1">
      <c r="B21" s="71" t="s">
        <v>11</v>
      </c>
      <c r="C21" s="72"/>
      <c r="D21" s="4"/>
      <c r="E21" s="47"/>
      <c r="F21" s="48"/>
      <c r="G21" s="4"/>
      <c r="H21" s="4"/>
      <c r="I21" s="9"/>
      <c r="J21" s="4"/>
    </row>
    <row r="22" spans="2:11" ht="13">
      <c r="B22" s="16" t="s">
        <v>37</v>
      </c>
      <c r="C22" s="18">
        <f>F7*C13</f>
        <v>3250000</v>
      </c>
      <c r="D22" s="4"/>
      <c r="E22" s="5"/>
      <c r="F22" s="4"/>
      <c r="G22" s="4"/>
      <c r="H22" s="4"/>
      <c r="I22" s="10"/>
      <c r="J22" s="49"/>
    </row>
    <row r="23" spans="2:11" ht="15" customHeight="1">
      <c r="B23" s="16" t="s">
        <v>12</v>
      </c>
      <c r="C23" s="19">
        <f>C18*F7</f>
        <v>390</v>
      </c>
      <c r="D23" s="4"/>
      <c r="E23" s="40"/>
      <c r="F23" s="35"/>
      <c r="G23" s="4"/>
      <c r="H23" s="4"/>
      <c r="I23" s="78" t="s">
        <v>19</v>
      </c>
      <c r="J23" s="78"/>
    </row>
    <row r="24" spans="2:11" ht="14" thickBot="1">
      <c r="B24" s="17" t="s">
        <v>13</v>
      </c>
      <c r="C24" s="20">
        <f>C19</f>
        <v>13</v>
      </c>
      <c r="D24" s="4"/>
      <c r="E24" s="40"/>
      <c r="G24" s="4"/>
      <c r="H24" s="4"/>
      <c r="I24" s="4"/>
      <c r="J24" s="4"/>
    </row>
    <row r="25" spans="2:11" ht="13">
      <c r="D25" s="4"/>
      <c r="E25" s="4"/>
      <c r="F25" s="4"/>
      <c r="G25" s="4"/>
      <c r="H25" s="4"/>
      <c r="I25" s="4"/>
      <c r="J25" s="4"/>
    </row>
    <row r="26" spans="2:11" ht="13">
      <c r="D26" s="4"/>
      <c r="E26" s="4"/>
      <c r="F26" s="4"/>
      <c r="G26" s="4"/>
      <c r="H26" s="4"/>
      <c r="I26" s="4"/>
      <c r="J26" s="4"/>
    </row>
    <row r="27" spans="2:11" ht="13">
      <c r="D27" s="4"/>
      <c r="E27" s="4"/>
      <c r="F27" s="4"/>
      <c r="G27" s="4"/>
      <c r="H27" s="4"/>
      <c r="I27" s="9"/>
      <c r="J27" s="4"/>
    </row>
    <row r="28" spans="2:11" ht="13">
      <c r="D28" s="4"/>
      <c r="E28" s="4"/>
      <c r="F28" s="4"/>
      <c r="G28" s="4"/>
      <c r="H28" s="4"/>
      <c r="I28" s="4"/>
      <c r="J28" s="4"/>
    </row>
    <row r="29" spans="2:11" ht="13">
      <c r="B29" s="13"/>
      <c r="C29" s="13"/>
      <c r="D29" s="4"/>
      <c r="E29" s="4"/>
      <c r="F29" s="4"/>
      <c r="G29" s="4"/>
      <c r="H29" s="4"/>
      <c r="I29" s="4"/>
      <c r="J29" s="4"/>
    </row>
    <row r="30" spans="2:11" ht="13">
      <c r="B30" s="73"/>
      <c r="C30" s="73"/>
    </row>
    <row r="31" spans="2:11" ht="13">
      <c r="B31" s="43"/>
      <c r="C31" s="44"/>
    </row>
    <row r="32" spans="2:11" ht="15" customHeight="1">
      <c r="B32" s="41"/>
      <c r="C32" s="42"/>
    </row>
  </sheetData>
  <sheetProtection algorithmName="SHA-512" hashValue="7+zv843wqsbJOzZ1QcIjAm2PH+Oph0k5H7AJS2IcoTsaT1IPIE0ONAxkiTi5frSLl9BN+f5a+XP2OVRainip4w==" saltValue="pcBkksCSWJrvSC56BgdKow==" spinCount="100000" sheet="1" objects="1" scenarios="1" selectLockedCells="1"/>
  <mergeCells count="10">
    <mergeCell ref="B21:C21"/>
    <mergeCell ref="B30:C30"/>
    <mergeCell ref="B7:C7"/>
    <mergeCell ref="I10:J10"/>
    <mergeCell ref="B12:C12"/>
    <mergeCell ref="I12:J13"/>
    <mergeCell ref="B17:C17"/>
    <mergeCell ref="I23:J23"/>
    <mergeCell ref="I16:J16"/>
    <mergeCell ref="I17:J18"/>
  </mergeCells>
  <hyperlinks>
    <hyperlink ref="I23:J23" r:id="rId1" display="LEARN MORE - CONTACT US NOW &gt;&gt;" xr:uid="{07938460-A86A-7642-975B-E710B3F8316C}"/>
  </hyperlinks>
  <printOptions horizontalCentered="1" gridLines="1"/>
  <pageMargins left="0.7" right="0.7" top="0.75" bottom="0.75" header="0" footer="0"/>
  <pageSetup fitToHeight="0" pageOrder="overThenDown" orientation="landscape" cellComments="atEnd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ROI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Boucher</cp:lastModifiedBy>
  <dcterms:created xsi:type="dcterms:W3CDTF">2022-01-15T00:07:31Z</dcterms:created>
  <dcterms:modified xsi:type="dcterms:W3CDTF">2022-02-24T22:24:20Z</dcterms:modified>
</cp:coreProperties>
</file>